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51" i="1"/>
  <c r="J51"/>
  <c r="J50"/>
  <c r="I50"/>
  <c r="K41"/>
  <c r="K40"/>
  <c r="K21"/>
  <c r="K20"/>
  <c r="K19"/>
  <c r="K27"/>
  <c r="K49"/>
  <c r="K48"/>
  <c r="K25"/>
  <c r="K36" l="1"/>
  <c r="K28" l="1"/>
  <c r="K30"/>
  <c r="K42" l="1"/>
  <c r="K43"/>
  <c r="K35"/>
  <c r="J9"/>
  <c r="J31" s="1"/>
  <c r="I9"/>
  <c r="K34"/>
  <c r="K37"/>
  <c r="K38"/>
  <c r="K39"/>
  <c r="K44"/>
  <c r="K45"/>
  <c r="K46"/>
  <c r="K47"/>
  <c r="K22"/>
  <c r="K23"/>
  <c r="K24"/>
  <c r="K26"/>
  <c r="K10"/>
  <c r="K11"/>
  <c r="K12"/>
  <c r="K13"/>
  <c r="K14"/>
  <c r="K15"/>
  <c r="K16"/>
  <c r="I33"/>
  <c r="J33"/>
  <c r="K33" l="1"/>
  <c r="K50"/>
  <c r="I31" l="1"/>
  <c r="K31" s="1"/>
  <c r="K9"/>
</calcChain>
</file>

<file path=xl/sharedStrings.xml><?xml version="1.0" encoding="utf-8"?>
<sst xmlns="http://schemas.openxmlformats.org/spreadsheetml/2006/main" count="92" uniqueCount="91">
  <si>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</si>
  <si>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</si>
  <si>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</si>
  <si>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</si>
  <si>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</si>
  <si>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</si>
  <si>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</si>
  <si>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</si>
  <si>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</si>
  <si>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</si>
  <si>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</si>
  <si>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</si>
  <si>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</si>
  <si>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</si>
  <si>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Государственная пошлина</t>
  </si>
  <si>
    <t>000 1 08 00000 00 0000 000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</si>
  <si>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</si>
  <si>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</si>
  <si>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</si>
  <si>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</si>
  <si>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</si>
  <si>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</si>
  <si>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</si>
  <si>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</si>
  <si>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Неналоговые доходы</t>
  </si>
  <si>
    <t>% выполнения к плану года</t>
  </si>
  <si>
    <t>Отчет</t>
  </si>
  <si>
    <t xml:space="preserve">Государственная пошлина за совершение нотариальных действий </t>
  </si>
  <si>
    <t>00 1 08 04000 01 0000 110</t>
  </si>
  <si>
    <t>Доходы бюджета</t>
  </si>
  <si>
    <t>Расходы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</si>
  <si>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</si>
  <si>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</si>
  <si>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</si>
  <si>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</si>
  <si>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</si>
  <si>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</si>
  <si>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</si>
  <si>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</si>
  <si>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</si>
  <si>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</si>
  <si>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</si>
  <si>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</si>
  <si>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</si>
  <si>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</si>
  <si>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</si>
  <si>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</si>
  <si>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</si>
  <si>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</si>
  <si>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</si>
  <si>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</si>
  <si>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</si>
  <si>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</si>
  <si>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</si>
  <si>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</si>
  <si>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</si>
  <si>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</si>
  <si>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</si>
  <si>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</si>
  <si>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</si>
  <si>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</si>
  <si>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</si>
  <si>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</si>
  <si>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</si>
  <si>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</si>
  <si>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</si>
  <si>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</si>
  <si>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</si>
  <si>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</si>
  <si>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</si>
  <si>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000 2 02 30000 00 0000 150</t>
  </si>
  <si>
    <t>000 2 02 35000 00 0000 150</t>
  </si>
  <si>
    <t>000 2 02 40000 00 0000 150</t>
  </si>
  <si>
    <t>000 2 02 40014 00 0001 150</t>
  </si>
  <si>
    <t>Дотации на выравнивание бюджетной обеспеченности из бюджетов муниципальных районов</t>
  </si>
  <si>
    <t>000 2 02 16001 00 0000 150</t>
  </si>
  <si>
    <t>План  2021 г.    тыс. руб.</t>
  </si>
  <si>
    <t>об исполнении бюджета Коленовского муниципального образования  за 2 квартал 2021 года</t>
  </si>
  <si>
    <t>Фактическое исполнение на 01.07.2021 г.     тыс. руб.</t>
  </si>
  <si>
    <t>Прочие поступления</t>
  </si>
  <si>
    <t>000 1 17 00000 00 0000 000</t>
  </si>
  <si>
    <t>Инициативные платежи</t>
  </si>
  <si>
    <t>000 1 17 15000 00 0000  000</t>
  </si>
  <si>
    <t>Субсидии бюджетам сельских поселений на реализацию проектов развития муниципальных образований области,основанных на местных инициативах</t>
  </si>
  <si>
    <t>000 2 02 29999 10 0073 150</t>
  </si>
  <si>
    <t>Межбюджетные трансферты на достижение надлежащего уровня оплаты труда в органах местного самоуправления</t>
  </si>
  <si>
    <t>000 2 02 49999 10 0054 150</t>
  </si>
  <si>
    <t>000 0300 0000000000 000 000</t>
  </si>
  <si>
    <t>Национальная безопасность и правоохранительная деятельность</t>
  </si>
  <si>
    <t>000 0210 0000000000 000 000</t>
  </si>
  <si>
    <t>Обепечение пожарной безопасности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</si>
</sst>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06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9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right"/>
    </xf>
    <xf numFmtId="49" fontId="21" fillId="0" borderId="12" xfId="0" applyNumberFormat="1" applyFont="1" applyFill="1" applyBorder="1" applyAlignment="1" applyProtection="1">
      <alignment horizontal="center" vertical="top"/>
    </xf>
    <xf numFmtId="164" fontId="18" fillId="0" borderId="10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26" fillId="0" borderId="11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center" vertical="top" wrapText="1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164" fontId="27" fillId="0" borderId="10" xfId="0" applyNumberFormat="1" applyFont="1" applyBorder="1" applyAlignment="1">
      <alignment horizontal="left" vertical="top" wrapText="1"/>
    </xf>
    <xf numFmtId="164" fontId="27" fillId="0" borderId="10" xfId="0" applyNumberFormat="1" applyFont="1" applyBorder="1" applyAlignment="1">
      <alignment horizontal="center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23" fillId="0" borderId="10" xfId="0" applyNumberFormat="1" applyFont="1" applyFill="1" applyBorder="1" applyAlignment="1" applyProtection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 applyAlignment="1">
      <alignment horizontal="left"/>
    </xf>
    <xf numFmtId="0" fontId="22" fillId="0" borderId="1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right" vertic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2"/>
  <sheetViews>
    <sheetView tabSelected="1" topLeftCell="A38" workbookViewId="0">
      <selection activeCell="J52" sqref="J52"/>
    </sheetView>
  </sheetViews>
  <sheetFormatPr defaultRowHeight="15"/>
  <cols>
    <col min="4" max="4" width="25.28515625" customWidth="1"/>
    <col min="7" max="7" width="16.42578125" customWidth="1"/>
    <col min="8" max="8" width="9.140625" hidden="1" customWidth="1"/>
    <col min="9" max="9" width="10.5703125" customWidth="1"/>
    <col min="10" max="10" width="16.28515625" customWidth="1"/>
    <col min="11" max="11" width="19.42578125" customWidth="1"/>
  </cols>
  <sheetData>
    <row r="1" spans="2:14" s="1" customFormat="1" ht="15.75">
      <c r="J1" s="18" t="s">
        <v>50</v>
      </c>
      <c r="K1" s="18"/>
    </row>
    <row r="3" spans="2:14" s="1" customFormat="1" ht="18.75">
      <c r="G3" s="2" t="s">
        <v>26</v>
      </c>
    </row>
    <row r="4" spans="2:14" s="1" customFormat="1" ht="18.75">
      <c r="B4" s="92" t="s">
        <v>77</v>
      </c>
      <c r="C4" s="92"/>
      <c r="D4" s="92"/>
      <c r="E4" s="92"/>
      <c r="F4" s="92"/>
      <c r="G4" s="92"/>
      <c r="H4" s="92"/>
      <c r="I4" s="92"/>
      <c r="J4" s="92"/>
      <c r="K4" s="92"/>
      <c r="L4" s="6"/>
      <c r="M4" s="6"/>
      <c r="N4" s="6"/>
    </row>
    <row r="7" spans="2:14" ht="60.75" customHeight="1">
      <c r="B7" s="56" t="s">
        <v>0</v>
      </c>
      <c r="C7" s="57"/>
      <c r="D7" s="58"/>
      <c r="E7" s="53" t="s">
        <v>1</v>
      </c>
      <c r="F7" s="54"/>
      <c r="G7" s="54"/>
      <c r="H7" s="55"/>
      <c r="I7" s="3" t="s">
        <v>76</v>
      </c>
      <c r="J7" s="4" t="s">
        <v>78</v>
      </c>
      <c r="K7" s="5" t="s">
        <v>25</v>
      </c>
    </row>
    <row r="8" spans="2:14" s="1" customFormat="1" ht="23.25" customHeight="1">
      <c r="B8" s="65" t="s">
        <v>29</v>
      </c>
      <c r="C8" s="66"/>
      <c r="D8" s="67"/>
      <c r="E8" s="56"/>
      <c r="F8" s="57"/>
      <c r="G8" s="57"/>
      <c r="H8" s="58"/>
      <c r="I8" s="3"/>
      <c r="J8" s="4"/>
      <c r="K8" s="5"/>
    </row>
    <row r="9" spans="2:14" ht="18.75">
      <c r="B9" s="59" t="s">
        <v>21</v>
      </c>
      <c r="C9" s="60"/>
      <c r="D9" s="61"/>
      <c r="E9" s="44"/>
      <c r="F9" s="45"/>
      <c r="G9" s="45"/>
      <c r="H9" s="46"/>
      <c r="I9" s="7">
        <f>SUM(I10+I12+I14+I17)</f>
        <v>2775.5</v>
      </c>
      <c r="J9" s="7">
        <f>SUM(J10+J12+J14+J17)</f>
        <v>1598.5000000000002</v>
      </c>
      <c r="K9" s="19">
        <f>SUM(J9/I9*100)</f>
        <v>57.593226445685474</v>
      </c>
    </row>
    <row r="10" spans="2:14" ht="18.75">
      <c r="B10" s="59" t="s">
        <v>22</v>
      </c>
      <c r="C10" s="60"/>
      <c r="D10" s="61"/>
      <c r="E10" s="62" t="s">
        <v>2</v>
      </c>
      <c r="F10" s="63"/>
      <c r="G10" s="63"/>
      <c r="H10" s="64"/>
      <c r="I10" s="7">
        <v>44</v>
      </c>
      <c r="J10" s="7">
        <v>21.2</v>
      </c>
      <c r="K10" s="19">
        <f t="shared" ref="K10:K16" si="0">SUM(J10/I10*100)</f>
        <v>48.18181818181818</v>
      </c>
    </row>
    <row r="11" spans="2:14" ht="15.75">
      <c r="B11" s="41" t="s">
        <v>3</v>
      </c>
      <c r="C11" s="42"/>
      <c r="D11" s="43"/>
      <c r="E11" s="44" t="s">
        <v>4</v>
      </c>
      <c r="F11" s="45"/>
      <c r="G11" s="45"/>
      <c r="H11" s="46"/>
      <c r="I11" s="8">
        <v>44</v>
      </c>
      <c r="J11" s="8">
        <v>21.2</v>
      </c>
      <c r="K11" s="23">
        <f t="shared" si="0"/>
        <v>48.18181818181818</v>
      </c>
    </row>
    <row r="12" spans="2:14" ht="18.75">
      <c r="B12" s="47" t="s">
        <v>5</v>
      </c>
      <c r="C12" s="48"/>
      <c r="D12" s="49"/>
      <c r="E12" s="50" t="s">
        <v>23</v>
      </c>
      <c r="F12" s="51"/>
      <c r="G12" s="51"/>
      <c r="H12" s="52"/>
      <c r="I12" s="10">
        <v>721.4</v>
      </c>
      <c r="J12" s="10">
        <v>1334.9</v>
      </c>
      <c r="K12" s="19">
        <f t="shared" si="0"/>
        <v>185.04297199889106</v>
      </c>
    </row>
    <row r="13" spans="2:14" ht="15.75">
      <c r="B13" s="99" t="s">
        <v>6</v>
      </c>
      <c r="C13" s="100"/>
      <c r="D13" s="101"/>
      <c r="E13" s="31" t="s">
        <v>7</v>
      </c>
      <c r="F13" s="32"/>
      <c r="G13" s="32"/>
      <c r="H13" s="33"/>
      <c r="I13" s="9">
        <v>721.4</v>
      </c>
      <c r="J13" s="9">
        <v>1334.9</v>
      </c>
      <c r="K13" s="23">
        <f t="shared" si="0"/>
        <v>185.04297199889106</v>
      </c>
    </row>
    <row r="14" spans="2:14" ht="18.75">
      <c r="B14" s="47" t="s">
        <v>8</v>
      </c>
      <c r="C14" s="48"/>
      <c r="D14" s="49"/>
      <c r="E14" s="50" t="s">
        <v>9</v>
      </c>
      <c r="F14" s="51"/>
      <c r="G14" s="51"/>
      <c r="H14" s="52"/>
      <c r="I14" s="10">
        <v>2010.1</v>
      </c>
      <c r="J14" s="10">
        <v>242.4</v>
      </c>
      <c r="K14" s="19">
        <f t="shared" si="0"/>
        <v>12.059101537236955</v>
      </c>
    </row>
    <row r="15" spans="2:14" ht="15.75">
      <c r="B15" s="102" t="s">
        <v>10</v>
      </c>
      <c r="C15" s="103"/>
      <c r="D15" s="104"/>
      <c r="E15" s="31" t="s">
        <v>11</v>
      </c>
      <c r="F15" s="32"/>
      <c r="G15" s="32"/>
      <c r="H15" s="33"/>
      <c r="I15" s="9">
        <v>205.2</v>
      </c>
      <c r="J15" s="9">
        <v>0.1</v>
      </c>
      <c r="K15" s="23">
        <f t="shared" si="0"/>
        <v>4.8732943469785579E-2</v>
      </c>
    </row>
    <row r="16" spans="2:14" ht="15.75">
      <c r="B16" s="28" t="s">
        <v>12</v>
      </c>
      <c r="C16" s="29"/>
      <c r="D16" s="30"/>
      <c r="E16" s="31" t="s">
        <v>13</v>
      </c>
      <c r="F16" s="32"/>
      <c r="G16" s="32"/>
      <c r="H16" s="33"/>
      <c r="I16" s="9">
        <v>1804.9</v>
      </c>
      <c r="J16" s="9">
        <v>242.3</v>
      </c>
      <c r="K16" s="23">
        <f t="shared" si="0"/>
        <v>13.424566457975512</v>
      </c>
    </row>
    <row r="17" spans="2:11" ht="18.75">
      <c r="B17" s="47" t="s">
        <v>14</v>
      </c>
      <c r="C17" s="48"/>
      <c r="D17" s="49"/>
      <c r="E17" s="50" t="s">
        <v>15</v>
      </c>
      <c r="F17" s="51"/>
      <c r="G17" s="51"/>
      <c r="H17" s="52"/>
      <c r="I17" s="10"/>
      <c r="J17" s="10"/>
      <c r="K17" s="23"/>
    </row>
    <row r="18" spans="2:11" ht="34.5" customHeight="1">
      <c r="B18" s="28" t="s">
        <v>27</v>
      </c>
      <c r="C18" s="29"/>
      <c r="D18" s="30"/>
      <c r="E18" s="31" t="s">
        <v>28</v>
      </c>
      <c r="F18" s="32"/>
      <c r="G18" s="32"/>
      <c r="H18" s="33"/>
      <c r="I18" s="9"/>
      <c r="J18" s="9"/>
      <c r="K18" s="23"/>
    </row>
    <row r="19" spans="2:11" s="1" customFormat="1" ht="19.5" customHeight="1">
      <c r="B19" s="47" t="s">
        <v>24</v>
      </c>
      <c r="C19" s="48"/>
      <c r="D19" s="49"/>
      <c r="E19" s="31"/>
      <c r="F19" s="32"/>
      <c r="G19" s="32"/>
      <c r="H19" s="33"/>
      <c r="I19" s="10">
        <v>100.3</v>
      </c>
      <c r="J19" s="10">
        <v>100.3</v>
      </c>
      <c r="K19" s="23">
        <f t="shared" ref="K19:K21" si="1">SUM(J19/I19*100)</f>
        <v>100</v>
      </c>
    </row>
    <row r="20" spans="2:11" s="1" customFormat="1" ht="22.5" customHeight="1">
      <c r="B20" s="93" t="s">
        <v>79</v>
      </c>
      <c r="C20" s="94"/>
      <c r="D20" s="95"/>
      <c r="E20" s="50" t="s">
        <v>80</v>
      </c>
      <c r="F20" s="51"/>
      <c r="G20" s="51"/>
      <c r="H20" s="22"/>
      <c r="I20" s="10">
        <v>100.3</v>
      </c>
      <c r="J20" s="10">
        <v>100.3</v>
      </c>
      <c r="K20" s="23">
        <f t="shared" si="1"/>
        <v>100</v>
      </c>
    </row>
    <row r="21" spans="2:11" ht="19.5" customHeight="1">
      <c r="B21" s="28" t="s">
        <v>81</v>
      </c>
      <c r="C21" s="29"/>
      <c r="D21" s="30"/>
      <c r="E21" s="31" t="s">
        <v>82</v>
      </c>
      <c r="F21" s="32"/>
      <c r="G21" s="32"/>
      <c r="H21" s="33"/>
      <c r="I21" s="9">
        <v>100.3</v>
      </c>
      <c r="J21" s="9">
        <v>100.3</v>
      </c>
      <c r="K21" s="23">
        <f t="shared" si="1"/>
        <v>100</v>
      </c>
    </row>
    <row r="22" spans="2:11" ht="18.75">
      <c r="B22" s="47" t="s">
        <v>16</v>
      </c>
      <c r="C22" s="48"/>
      <c r="D22" s="49"/>
      <c r="E22" s="50" t="s">
        <v>17</v>
      </c>
      <c r="F22" s="51"/>
      <c r="G22" s="51"/>
      <c r="H22" s="52"/>
      <c r="I22" s="10">
        <v>1551.5</v>
      </c>
      <c r="J22" s="10">
        <v>320.89999999999998</v>
      </c>
      <c r="K22" s="12">
        <f t="shared" ref="K22:K31" si="2">SUM(J22/I22*100)</f>
        <v>20.683209796970672</v>
      </c>
    </row>
    <row r="23" spans="2:11" ht="49.5" customHeight="1">
      <c r="B23" s="28" t="s">
        <v>18</v>
      </c>
      <c r="C23" s="29"/>
      <c r="D23" s="30"/>
      <c r="E23" s="31" t="s">
        <v>19</v>
      </c>
      <c r="F23" s="32"/>
      <c r="G23" s="32"/>
      <c r="H23" s="33"/>
      <c r="I23" s="9">
        <v>1551.5</v>
      </c>
      <c r="J23" s="9">
        <v>320.89999999999998</v>
      </c>
      <c r="K23" s="20">
        <f t="shared" si="2"/>
        <v>20.683209796970672</v>
      </c>
    </row>
    <row r="24" spans="2:11" ht="51.75" customHeight="1">
      <c r="B24" s="28" t="s">
        <v>74</v>
      </c>
      <c r="C24" s="29"/>
      <c r="D24" s="30"/>
      <c r="E24" s="31" t="s">
        <v>75</v>
      </c>
      <c r="F24" s="32"/>
      <c r="G24" s="32"/>
      <c r="H24" s="33"/>
      <c r="I24" s="9">
        <v>49.6</v>
      </c>
      <c r="J24" s="9">
        <v>24.6</v>
      </c>
      <c r="K24" s="20">
        <f t="shared" si="2"/>
        <v>49.596774193548384</v>
      </c>
    </row>
    <row r="25" spans="2:11" s="1" customFormat="1" ht="17.25" customHeight="1">
      <c r="B25" s="28" t="s">
        <v>67</v>
      </c>
      <c r="C25" s="29"/>
      <c r="D25" s="30"/>
      <c r="E25" s="31" t="s">
        <v>70</v>
      </c>
      <c r="F25" s="32"/>
      <c r="G25" s="32"/>
      <c r="H25" s="26"/>
      <c r="I25" s="9">
        <v>93.7</v>
      </c>
      <c r="J25" s="9">
        <v>33.299999999999997</v>
      </c>
      <c r="K25" s="20">
        <f t="shared" si="2"/>
        <v>35.538954108858057</v>
      </c>
    </row>
    <row r="26" spans="2:11" ht="66.75" customHeight="1">
      <c r="B26" s="28" t="s">
        <v>69</v>
      </c>
      <c r="C26" s="29"/>
      <c r="D26" s="30"/>
      <c r="E26" s="31" t="s">
        <v>71</v>
      </c>
      <c r="F26" s="32"/>
      <c r="G26" s="32"/>
      <c r="H26" s="33"/>
      <c r="I26" s="9">
        <v>93.7</v>
      </c>
      <c r="J26" s="9">
        <v>33.299999999999997</v>
      </c>
      <c r="K26" s="20">
        <f t="shared" si="2"/>
        <v>35.538954108858057</v>
      </c>
    </row>
    <row r="27" spans="2:11" s="1" customFormat="1" ht="84.75" customHeight="1">
      <c r="B27" s="28" t="s">
        <v>83</v>
      </c>
      <c r="C27" s="29"/>
      <c r="D27" s="30"/>
      <c r="E27" s="31" t="s">
        <v>84</v>
      </c>
      <c r="F27" s="32"/>
      <c r="G27" s="32"/>
      <c r="H27" s="33"/>
      <c r="I27" s="9">
        <v>351.1</v>
      </c>
      <c r="J27" s="9">
        <v>63</v>
      </c>
      <c r="K27" s="20">
        <f t="shared" si="2"/>
        <v>17.943605810310451</v>
      </c>
    </row>
    <row r="28" spans="2:11" s="1" customFormat="1" ht="34.5" customHeight="1">
      <c r="B28" s="28" t="s">
        <v>68</v>
      </c>
      <c r="C28" s="29"/>
      <c r="D28" s="30"/>
      <c r="E28" s="31" t="s">
        <v>72</v>
      </c>
      <c r="F28" s="32"/>
      <c r="G28" s="32"/>
      <c r="H28" s="26"/>
      <c r="I28" s="9">
        <v>1057.0999999999999</v>
      </c>
      <c r="J28" s="9">
        <v>200</v>
      </c>
      <c r="K28" s="20">
        <f t="shared" si="2"/>
        <v>18.919685933213508</v>
      </c>
    </row>
    <row r="29" spans="2:11" s="1" customFormat="1" ht="49.5" customHeight="1">
      <c r="B29" s="28" t="s">
        <v>85</v>
      </c>
      <c r="C29" s="29"/>
      <c r="D29" s="30"/>
      <c r="E29" s="31" t="s">
        <v>86</v>
      </c>
      <c r="F29" s="32"/>
      <c r="G29" s="32"/>
      <c r="H29" s="27"/>
      <c r="I29" s="9">
        <v>27.1</v>
      </c>
      <c r="J29" s="9"/>
      <c r="K29" s="20"/>
    </row>
    <row r="30" spans="2:11" s="1" customFormat="1" ht="143.25" customHeight="1">
      <c r="B30" s="38" t="s">
        <v>66</v>
      </c>
      <c r="C30" s="39"/>
      <c r="D30" s="40"/>
      <c r="E30" s="31" t="s">
        <v>73</v>
      </c>
      <c r="F30" s="32"/>
      <c r="G30" s="32"/>
      <c r="H30" s="25"/>
      <c r="I30" s="9">
        <v>1030</v>
      </c>
      <c r="J30" s="9">
        <v>200</v>
      </c>
      <c r="K30" s="20">
        <f t="shared" si="2"/>
        <v>19.417475728155338</v>
      </c>
    </row>
    <row r="31" spans="2:11" ht="15.75">
      <c r="B31" s="96" t="s">
        <v>20</v>
      </c>
      <c r="C31" s="97"/>
      <c r="D31" s="98"/>
      <c r="E31" s="50"/>
      <c r="F31" s="51"/>
      <c r="G31" s="51"/>
      <c r="H31" s="52"/>
      <c r="I31" s="11">
        <f>SUM(I9+I19+I22)</f>
        <v>4427.3</v>
      </c>
      <c r="J31" s="11">
        <f>SUM(J9+J19+J22)</f>
        <v>2019.7000000000003</v>
      </c>
      <c r="K31" s="12">
        <f t="shared" si="2"/>
        <v>45.619226164931227</v>
      </c>
    </row>
    <row r="32" spans="2:11" ht="18.75">
      <c r="B32" s="93" t="s">
        <v>30</v>
      </c>
      <c r="C32" s="94"/>
      <c r="D32" s="94"/>
      <c r="E32" s="76"/>
      <c r="F32" s="76"/>
      <c r="G32" s="76"/>
      <c r="I32" s="13"/>
      <c r="J32" s="13"/>
      <c r="K32" s="21"/>
    </row>
    <row r="33" spans="2:11" ht="18" customHeight="1">
      <c r="B33" s="34" t="s">
        <v>31</v>
      </c>
      <c r="C33" s="35"/>
      <c r="D33" s="36"/>
      <c r="E33" s="37" t="s">
        <v>51</v>
      </c>
      <c r="F33" s="37"/>
      <c r="G33" s="37"/>
      <c r="H33" s="37"/>
      <c r="I33" s="14">
        <f>SUM(I34:I37)</f>
        <v>2956.5</v>
      </c>
      <c r="J33" s="14">
        <f>SUM(J34:J37)</f>
        <v>1411.3</v>
      </c>
      <c r="K33" s="14">
        <f>SUM(J33/I33*100)</f>
        <v>47.735498055132759</v>
      </c>
    </row>
    <row r="34" spans="2:11" ht="57" customHeight="1">
      <c r="B34" s="70" t="s">
        <v>32</v>
      </c>
      <c r="C34" s="71"/>
      <c r="D34" s="72"/>
      <c r="E34" s="69" t="s">
        <v>52</v>
      </c>
      <c r="F34" s="69"/>
      <c r="G34" s="69"/>
      <c r="H34" s="69"/>
      <c r="I34" s="15">
        <v>2648.7</v>
      </c>
      <c r="J34" s="15">
        <v>1202.3</v>
      </c>
      <c r="K34" s="15">
        <f t="shared" ref="K34:K50" si="3">SUM(J34/I34*100)</f>
        <v>45.392079133159662</v>
      </c>
    </row>
    <row r="35" spans="2:11" ht="57.75" customHeight="1">
      <c r="B35" s="70" t="s">
        <v>33</v>
      </c>
      <c r="C35" s="71"/>
      <c r="D35" s="72"/>
      <c r="E35" s="69" t="s">
        <v>53</v>
      </c>
      <c r="F35" s="69"/>
      <c r="G35" s="69"/>
      <c r="H35" s="69"/>
      <c r="I35" s="15">
        <v>70</v>
      </c>
      <c r="J35" s="15">
        <v>35</v>
      </c>
      <c r="K35" s="15">
        <f t="shared" si="3"/>
        <v>50</v>
      </c>
    </row>
    <row r="36" spans="2:11" ht="15.75" customHeight="1">
      <c r="B36" s="73" t="s">
        <v>34</v>
      </c>
      <c r="C36" s="74"/>
      <c r="D36" s="75"/>
      <c r="E36" s="69" t="s">
        <v>54</v>
      </c>
      <c r="F36" s="69"/>
      <c r="G36" s="69"/>
      <c r="H36" s="69"/>
      <c r="I36" s="15">
        <v>10</v>
      </c>
      <c r="J36" s="15"/>
      <c r="K36" s="15">
        <f t="shared" si="3"/>
        <v>0</v>
      </c>
    </row>
    <row r="37" spans="2:11" ht="21" customHeight="1">
      <c r="B37" s="70" t="s">
        <v>35</v>
      </c>
      <c r="C37" s="71"/>
      <c r="D37" s="72"/>
      <c r="E37" s="69" t="s">
        <v>55</v>
      </c>
      <c r="F37" s="69"/>
      <c r="G37" s="69"/>
      <c r="H37" s="69"/>
      <c r="I37" s="15">
        <v>227.8</v>
      </c>
      <c r="J37" s="15">
        <v>174</v>
      </c>
      <c r="K37" s="15">
        <f t="shared" si="3"/>
        <v>76.382791922739244</v>
      </c>
    </row>
    <row r="38" spans="2:11" ht="18.75" customHeight="1">
      <c r="B38" s="34" t="s">
        <v>36</v>
      </c>
      <c r="C38" s="35"/>
      <c r="D38" s="36"/>
      <c r="E38" s="37" t="s">
        <v>56</v>
      </c>
      <c r="F38" s="37"/>
      <c r="G38" s="37"/>
      <c r="H38" s="37"/>
      <c r="I38" s="14">
        <v>93.7</v>
      </c>
      <c r="J38" s="14">
        <v>33.299999999999997</v>
      </c>
      <c r="K38" s="14">
        <f t="shared" si="3"/>
        <v>35.538954108858057</v>
      </c>
    </row>
    <row r="39" spans="2:11" ht="33" customHeight="1">
      <c r="B39" s="70" t="s">
        <v>37</v>
      </c>
      <c r="C39" s="71"/>
      <c r="D39" s="72"/>
      <c r="E39" s="69" t="s">
        <v>57</v>
      </c>
      <c r="F39" s="69"/>
      <c r="G39" s="69"/>
      <c r="H39" s="69"/>
      <c r="I39" s="15">
        <v>93.7</v>
      </c>
      <c r="J39" s="15">
        <v>33.299999999999997</v>
      </c>
      <c r="K39" s="15">
        <f t="shared" si="3"/>
        <v>35.538954108858057</v>
      </c>
    </row>
    <row r="40" spans="2:11" s="1" customFormat="1" ht="33" customHeight="1">
      <c r="B40" s="34" t="s">
        <v>88</v>
      </c>
      <c r="C40" s="35"/>
      <c r="D40" s="36"/>
      <c r="E40" s="37" t="s">
        <v>87</v>
      </c>
      <c r="F40" s="37"/>
      <c r="G40" s="37"/>
      <c r="H40" s="37"/>
      <c r="I40" s="14">
        <v>25.4</v>
      </c>
      <c r="J40" s="14">
        <v>25.4</v>
      </c>
      <c r="K40" s="14">
        <f t="shared" si="3"/>
        <v>100</v>
      </c>
    </row>
    <row r="41" spans="2:11" s="1" customFormat="1" ht="17.25" customHeight="1">
      <c r="B41" s="70" t="s">
        <v>90</v>
      </c>
      <c r="C41" s="71"/>
      <c r="D41" s="72"/>
      <c r="E41" s="69" t="s">
        <v>89</v>
      </c>
      <c r="F41" s="69"/>
      <c r="G41" s="69"/>
      <c r="H41" s="69"/>
      <c r="I41" s="15">
        <v>25.4</v>
      </c>
      <c r="J41" s="15">
        <v>25.4</v>
      </c>
      <c r="K41" s="14">
        <f t="shared" si="3"/>
        <v>100</v>
      </c>
    </row>
    <row r="42" spans="2:11" ht="21.75" customHeight="1">
      <c r="B42" s="77" t="s">
        <v>38</v>
      </c>
      <c r="C42" s="78"/>
      <c r="D42" s="79"/>
      <c r="E42" s="37" t="s">
        <v>58</v>
      </c>
      <c r="F42" s="37"/>
      <c r="G42" s="37"/>
      <c r="H42" s="37"/>
      <c r="I42" s="14">
        <v>1030</v>
      </c>
      <c r="J42" s="14">
        <v>200</v>
      </c>
      <c r="K42" s="14">
        <f t="shared" si="3"/>
        <v>19.417475728155338</v>
      </c>
    </row>
    <row r="43" spans="2:11" ht="19.5" customHeight="1">
      <c r="B43" s="85" t="s">
        <v>39</v>
      </c>
      <c r="C43" s="86"/>
      <c r="D43" s="87"/>
      <c r="E43" s="69" t="s">
        <v>59</v>
      </c>
      <c r="F43" s="69"/>
      <c r="G43" s="69"/>
      <c r="H43" s="69"/>
      <c r="I43" s="15">
        <v>1030</v>
      </c>
      <c r="J43" s="15">
        <v>200</v>
      </c>
      <c r="K43" s="15">
        <f t="shared" si="3"/>
        <v>19.417475728155338</v>
      </c>
    </row>
    <row r="44" spans="2:11" ht="18.75" customHeight="1">
      <c r="B44" s="34" t="s">
        <v>40</v>
      </c>
      <c r="C44" s="35"/>
      <c r="D44" s="36"/>
      <c r="E44" s="80" t="s">
        <v>60</v>
      </c>
      <c r="F44" s="80"/>
      <c r="G44" s="80"/>
      <c r="H44" s="80"/>
      <c r="I44" s="14">
        <v>821.8</v>
      </c>
      <c r="J44" s="14">
        <v>248.7</v>
      </c>
      <c r="K44" s="14">
        <f t="shared" si="3"/>
        <v>30.262837673399858</v>
      </c>
    </row>
    <row r="45" spans="2:11" ht="20.25" customHeight="1">
      <c r="B45" s="70" t="s">
        <v>41</v>
      </c>
      <c r="C45" s="71"/>
      <c r="D45" s="72"/>
      <c r="E45" s="68" t="s">
        <v>61</v>
      </c>
      <c r="F45" s="68"/>
      <c r="G45" s="68"/>
      <c r="H45" s="68"/>
      <c r="I45" s="15">
        <v>821.8</v>
      </c>
      <c r="J45" s="15">
        <v>248.7</v>
      </c>
      <c r="K45" s="15">
        <f>SUM(J45/I45*100)</f>
        <v>30.262837673399858</v>
      </c>
    </row>
    <row r="46" spans="2:11" ht="18.75" customHeight="1">
      <c r="B46" s="34" t="s">
        <v>42</v>
      </c>
      <c r="C46" s="35"/>
      <c r="D46" s="36"/>
      <c r="E46" s="37" t="s">
        <v>62</v>
      </c>
      <c r="F46" s="37"/>
      <c r="G46" s="37"/>
      <c r="H46" s="37"/>
      <c r="I46" s="14">
        <v>68.3</v>
      </c>
      <c r="J46" s="14">
        <v>30.2</v>
      </c>
      <c r="K46" s="14">
        <f t="shared" si="3"/>
        <v>44.216691068814058</v>
      </c>
    </row>
    <row r="47" spans="2:11" ht="18" customHeight="1">
      <c r="B47" s="70" t="s">
        <v>43</v>
      </c>
      <c r="C47" s="71"/>
      <c r="D47" s="72"/>
      <c r="E47" s="69" t="s">
        <v>63</v>
      </c>
      <c r="F47" s="69"/>
      <c r="G47" s="69"/>
      <c r="H47" s="69"/>
      <c r="I47" s="15">
        <v>68.3</v>
      </c>
      <c r="J47" s="15">
        <v>30.2</v>
      </c>
      <c r="K47" s="15">
        <f t="shared" si="3"/>
        <v>44.216691068814058</v>
      </c>
    </row>
    <row r="48" spans="2:11" ht="21.75" customHeight="1">
      <c r="B48" s="34" t="s">
        <v>44</v>
      </c>
      <c r="C48" s="35"/>
      <c r="D48" s="36"/>
      <c r="E48" s="37" t="s">
        <v>64</v>
      </c>
      <c r="F48" s="37"/>
      <c r="G48" s="37"/>
      <c r="H48" s="37"/>
      <c r="I48" s="14">
        <v>10</v>
      </c>
      <c r="J48" s="14">
        <v>3.9</v>
      </c>
      <c r="K48" s="14">
        <f t="shared" si="3"/>
        <v>39</v>
      </c>
    </row>
    <row r="49" spans="2:11" ht="16.5" customHeight="1">
      <c r="B49" s="70" t="s">
        <v>45</v>
      </c>
      <c r="C49" s="71"/>
      <c r="D49" s="72"/>
      <c r="E49" s="69" t="s">
        <v>65</v>
      </c>
      <c r="F49" s="69"/>
      <c r="G49" s="69"/>
      <c r="H49" s="69"/>
      <c r="I49" s="15">
        <v>10</v>
      </c>
      <c r="J49" s="15">
        <v>3.9</v>
      </c>
      <c r="K49" s="15">
        <f t="shared" si="3"/>
        <v>39</v>
      </c>
    </row>
    <row r="50" spans="2:11" ht="16.5">
      <c r="B50" s="88" t="s">
        <v>46</v>
      </c>
      <c r="C50" s="89"/>
      <c r="D50" s="90"/>
      <c r="E50" s="91"/>
      <c r="F50" s="91"/>
      <c r="G50" s="91"/>
      <c r="H50" s="91"/>
      <c r="I50" s="16">
        <f>SUM(I33+I38+I42+I44+I46+I48+I41)</f>
        <v>5005.7</v>
      </c>
      <c r="J50" s="16">
        <f>SUM(J33+J38+J42+J44+J46+J48+J40)</f>
        <v>1952.8000000000002</v>
      </c>
      <c r="K50" s="14">
        <f t="shared" si="3"/>
        <v>39.011526859380311</v>
      </c>
    </row>
    <row r="51" spans="2:11" ht="53.25" customHeight="1">
      <c r="B51" s="81" t="s">
        <v>47</v>
      </c>
      <c r="C51" s="82"/>
      <c r="D51" s="83"/>
      <c r="E51" s="84" t="s">
        <v>48</v>
      </c>
      <c r="F51" s="84"/>
      <c r="G51" s="84"/>
      <c r="H51" s="84"/>
      <c r="I51" s="24">
        <f>I31-I50</f>
        <v>-578.39999999999964</v>
      </c>
      <c r="J51" s="24">
        <f>J31-J50</f>
        <v>66.900000000000091</v>
      </c>
      <c r="K51" s="17"/>
    </row>
    <row r="52" spans="2:11" ht="51.75" customHeight="1">
      <c r="B52" s="81" t="s">
        <v>47</v>
      </c>
      <c r="C52" s="82"/>
      <c r="D52" s="83"/>
      <c r="E52" s="84" t="s">
        <v>49</v>
      </c>
      <c r="F52" s="84"/>
      <c r="G52" s="84"/>
      <c r="H52" s="84"/>
      <c r="I52" s="105">
        <v>578.4</v>
      </c>
      <c r="J52" s="24">
        <v>-66.900000000000006</v>
      </c>
      <c r="K52" s="17"/>
    </row>
  </sheetData>
  <mergeCells count="93">
    <mergeCell ref="B4:K4"/>
    <mergeCell ref="B20:D20"/>
    <mergeCell ref="E20:G20"/>
    <mergeCell ref="B32:D32"/>
    <mergeCell ref="B31:D31"/>
    <mergeCell ref="E31:H31"/>
    <mergeCell ref="B13:D13"/>
    <mergeCell ref="E13:H13"/>
    <mergeCell ref="B15:D15"/>
    <mergeCell ref="E15:H15"/>
    <mergeCell ref="B16:D16"/>
    <mergeCell ref="E16:H16"/>
    <mergeCell ref="B19:D19"/>
    <mergeCell ref="B14:D14"/>
    <mergeCell ref="B21:D21"/>
    <mergeCell ref="E21:H21"/>
    <mergeCell ref="B52:D52"/>
    <mergeCell ref="E51:H51"/>
    <mergeCell ref="E52:H52"/>
    <mergeCell ref="B43:D43"/>
    <mergeCell ref="B44:D44"/>
    <mergeCell ref="B45:D45"/>
    <mergeCell ref="B46:D46"/>
    <mergeCell ref="B47:D47"/>
    <mergeCell ref="B48:D48"/>
    <mergeCell ref="B49:D49"/>
    <mergeCell ref="B50:D50"/>
    <mergeCell ref="E47:H47"/>
    <mergeCell ref="E48:H48"/>
    <mergeCell ref="E49:H49"/>
    <mergeCell ref="E50:H50"/>
    <mergeCell ref="B51:D51"/>
    <mergeCell ref="E46:H46"/>
    <mergeCell ref="B38:D38"/>
    <mergeCell ref="B39:D39"/>
    <mergeCell ref="B42:D42"/>
    <mergeCell ref="E43:H43"/>
    <mergeCell ref="E44:H44"/>
    <mergeCell ref="E38:H38"/>
    <mergeCell ref="E39:H39"/>
    <mergeCell ref="E42:H42"/>
    <mergeCell ref="B41:D41"/>
    <mergeCell ref="E41:H41"/>
    <mergeCell ref="E45:H45"/>
    <mergeCell ref="E33:H33"/>
    <mergeCell ref="E34:H34"/>
    <mergeCell ref="E35:H35"/>
    <mergeCell ref="E36:H36"/>
    <mergeCell ref="E37:H37"/>
    <mergeCell ref="B26:D26"/>
    <mergeCell ref="E26:H26"/>
    <mergeCell ref="B24:D24"/>
    <mergeCell ref="E24:H24"/>
    <mergeCell ref="B23:D23"/>
    <mergeCell ref="E23:H23"/>
    <mergeCell ref="B25:D25"/>
    <mergeCell ref="E25:G25"/>
    <mergeCell ref="B22:D22"/>
    <mergeCell ref="E22:H22"/>
    <mergeCell ref="E7:H7"/>
    <mergeCell ref="B7:D7"/>
    <mergeCell ref="B10:D10"/>
    <mergeCell ref="E10:H10"/>
    <mergeCell ref="B8:D8"/>
    <mergeCell ref="E8:H8"/>
    <mergeCell ref="B9:D9"/>
    <mergeCell ref="E9:H9"/>
    <mergeCell ref="B11:D11"/>
    <mergeCell ref="E11:H11"/>
    <mergeCell ref="B17:D17"/>
    <mergeCell ref="E17:H17"/>
    <mergeCell ref="E19:H19"/>
    <mergeCell ref="B18:D18"/>
    <mergeCell ref="E18:H18"/>
    <mergeCell ref="B12:D12"/>
    <mergeCell ref="E12:H12"/>
    <mergeCell ref="E14:H14"/>
    <mergeCell ref="B27:D27"/>
    <mergeCell ref="E27:H27"/>
    <mergeCell ref="B29:D29"/>
    <mergeCell ref="E29:G29"/>
    <mergeCell ref="B40:D40"/>
    <mergeCell ref="E40:H40"/>
    <mergeCell ref="B30:D30"/>
    <mergeCell ref="E30:G30"/>
    <mergeCell ref="B28:D28"/>
    <mergeCell ref="E28:G28"/>
    <mergeCell ref="B34:D34"/>
    <mergeCell ref="B35:D35"/>
    <mergeCell ref="B36:D36"/>
    <mergeCell ref="B37:D37"/>
    <mergeCell ref="B33:D33"/>
    <mergeCell ref="E32:G32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2021-04-19T09:38:10Z</cp:lastPrinted>
  <dcterms:created xsi:type="dcterms:W3CDTF">2014-04-11T08:13:08Z</dcterms:created>
  <dcterms:modified xsi:type="dcterms:W3CDTF">2021-08-11T12:17:50Z</dcterms:modified>
</cp:coreProperties>
</file>